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zivatel\Documents\Pozemní komunikace\Pasporty\Šaplava\"/>
    </mc:Choice>
  </mc:AlternateContent>
  <xr:revisionPtr revIDLastSave="0" documentId="13_ncr:1_{3ABF7314-B5E0-46FC-A1AF-5F22BEF1F43D}" xr6:coauthVersionLast="38" xr6:coauthVersionMax="38" xr10:uidLastSave="{00000000-0000-0000-0000-000000000000}"/>
  <bookViews>
    <workbookView xWindow="0" yWindow="0" windowWidth="24090" windowHeight="12570" activeTab="2" xr2:uid="{00000000-000D-0000-FFFF-FFFF00000000}"/>
  </bookViews>
  <sheets>
    <sheet name="MK III-Šaplava" sheetId="5" r:id="rId1"/>
    <sheet name="MK IV-Šaplava" sheetId="1" r:id="rId2"/>
    <sheet name="ÚK Šaplava" sheetId="6" r:id="rId3"/>
  </sheets>
  <calcPr calcId="181029"/>
</workbook>
</file>

<file path=xl/calcChain.xml><?xml version="1.0" encoding="utf-8"?>
<calcChain xmlns="http://schemas.openxmlformats.org/spreadsheetml/2006/main">
  <c r="K15" i="5" l="1"/>
  <c r="L15" i="5" s="1"/>
  <c r="N15" i="5" s="1"/>
  <c r="J10" i="6" l="1"/>
  <c r="K13" i="5" l="1"/>
  <c r="L13" i="5" s="1"/>
  <c r="N13" i="5" s="1"/>
  <c r="K14" i="5"/>
  <c r="L14" i="5" s="1"/>
  <c r="N14" i="5" s="1"/>
  <c r="K11" i="1" l="1"/>
  <c r="L11" i="1" s="1"/>
  <c r="N11" i="1" s="1"/>
  <c r="K12" i="1"/>
  <c r="L12" i="1" s="1"/>
  <c r="N12" i="1" s="1"/>
  <c r="K13" i="1"/>
  <c r="L13" i="1" s="1"/>
  <c r="N13" i="1" s="1"/>
  <c r="K14" i="1"/>
  <c r="L14" i="1" s="1"/>
  <c r="N14" i="1" s="1"/>
  <c r="K11" i="5"/>
  <c r="L11" i="5" s="1"/>
  <c r="N11" i="5" s="1"/>
  <c r="K12" i="5"/>
  <c r="L12" i="5" s="1"/>
  <c r="N12" i="5" s="1"/>
  <c r="F10" i="6" l="1"/>
  <c r="G10" i="6"/>
  <c r="H10" i="6"/>
  <c r="I10" i="6"/>
  <c r="E10" i="6"/>
  <c r="F15" i="1"/>
  <c r="G15" i="1"/>
  <c r="H15" i="1"/>
  <c r="I15" i="1"/>
  <c r="J15" i="1"/>
  <c r="M15" i="1"/>
  <c r="E15" i="1"/>
  <c r="E16" i="5"/>
  <c r="K9" i="6" l="1"/>
  <c r="L9" i="6" s="1"/>
  <c r="K9" i="1"/>
  <c r="K9" i="5"/>
  <c r="L9" i="5" s="1"/>
  <c r="N9" i="5" s="1"/>
  <c r="F16" i="5"/>
  <c r="G16" i="5"/>
  <c r="H16" i="5"/>
  <c r="I16" i="5"/>
  <c r="J16" i="5"/>
  <c r="K10" i="5"/>
  <c r="K10" i="6" l="1"/>
  <c r="L9" i="1"/>
  <c r="L10" i="5"/>
  <c r="K16" i="5"/>
  <c r="N9" i="6"/>
  <c r="N10" i="6" s="1"/>
  <c r="L10" i="6"/>
  <c r="N9" i="1" l="1"/>
  <c r="N10" i="5"/>
  <c r="N16" i="5" s="1"/>
  <c r="L16" i="5"/>
  <c r="K10" i="1" l="1"/>
  <c r="L10" i="1" l="1"/>
  <c r="K15" i="1"/>
  <c r="N10" i="1" l="1"/>
  <c r="N15" i="1" s="1"/>
  <c r="L15" i="1"/>
</calcChain>
</file>

<file path=xl/sharedStrings.xml><?xml version="1.0" encoding="utf-8"?>
<sst xmlns="http://schemas.openxmlformats.org/spreadsheetml/2006/main" count="197" uniqueCount="75">
  <si>
    <t>Pasport místních komunikací</t>
  </si>
  <si>
    <t>Přehled místních komunikací (III. třída)</t>
  </si>
  <si>
    <t>Číslo MK</t>
  </si>
  <si>
    <t>Katastrální území</t>
  </si>
  <si>
    <t>Délka komunikací podle druhů povrchu</t>
  </si>
  <si>
    <t>z toho v extravilánu</t>
  </si>
  <si>
    <t>Průměrná šířka</t>
  </si>
  <si>
    <t>Mosty</t>
  </si>
  <si>
    <t>Schody</t>
  </si>
  <si>
    <t>dlažba</t>
  </si>
  <si>
    <t>kostky</t>
  </si>
  <si>
    <t>beton</t>
  </si>
  <si>
    <t>živice</t>
  </si>
  <si>
    <t>štěrk</t>
  </si>
  <si>
    <t>nezpev.</t>
  </si>
  <si>
    <t>celkem</t>
  </si>
  <si>
    <t>komun.</t>
  </si>
  <si>
    <t>vozovka</t>
  </si>
  <si>
    <t>m</t>
  </si>
  <si>
    <t>1c</t>
  </si>
  <si>
    <t>Vlastník/ správce:</t>
  </si>
  <si>
    <t>okres</t>
  </si>
  <si>
    <t>kraj</t>
  </si>
  <si>
    <t>Parcely pod komunikací</t>
  </si>
  <si>
    <t>Propustky</t>
  </si>
  <si>
    <t>plocha vozovky</t>
  </si>
  <si>
    <t>ev.list 2</t>
  </si>
  <si>
    <t>komunikace obslužná</t>
  </si>
  <si>
    <r>
      <t>m</t>
    </r>
    <r>
      <rPr>
        <vertAlign val="superscript"/>
        <sz val="11"/>
        <rFont val="Calibri"/>
        <family val="2"/>
        <charset val="238"/>
        <scheme val="minor"/>
      </rPr>
      <t>2</t>
    </r>
  </si>
  <si>
    <t>délka komunikace  celkem</t>
  </si>
  <si>
    <t>Chodník pravý</t>
  </si>
  <si>
    <t>Chodník levý</t>
  </si>
  <si>
    <t>Prostranství</t>
  </si>
  <si>
    <t xml:space="preserve">Legenda </t>
  </si>
  <si>
    <t>1-výborný</t>
  </si>
  <si>
    <t>2-dobrý</t>
  </si>
  <si>
    <t>3-špatný</t>
  </si>
  <si>
    <t>stav kom.</t>
  </si>
  <si>
    <t>Přehled účelových komunikací</t>
  </si>
  <si>
    <t>1u</t>
  </si>
  <si>
    <t>ev.list 3</t>
  </si>
  <si>
    <t>Pojmenování "druh" místní komunikace (místní popis)</t>
  </si>
  <si>
    <t>*- jiný vlastník než obec</t>
  </si>
  <si>
    <t>poznámka</t>
  </si>
  <si>
    <t>1d</t>
  </si>
  <si>
    <t>Přehled místních komunikací (IV. třída)</t>
  </si>
  <si>
    <t>komunikace D1 - obytná zóna</t>
  </si>
  <si>
    <t>Komunikace D chodníky</t>
  </si>
  <si>
    <t>bezejmenná</t>
  </si>
  <si>
    <t>Hradec Králové</t>
  </si>
  <si>
    <t>Královéhradecký</t>
  </si>
  <si>
    <t>ev.list 1</t>
  </si>
  <si>
    <t>2c</t>
  </si>
  <si>
    <t>3c</t>
  </si>
  <si>
    <t>4c</t>
  </si>
  <si>
    <t>5c</t>
  </si>
  <si>
    <t>6c</t>
  </si>
  <si>
    <t>Šaplava</t>
  </si>
  <si>
    <t>Ohnišťany </t>
  </si>
  <si>
    <t>Obec Šaplava</t>
  </si>
  <si>
    <t>aktualizovaný stav ke dni 16.11.2018</t>
  </si>
  <si>
    <t>2d</t>
  </si>
  <si>
    <t>3d</t>
  </si>
  <si>
    <t>4d</t>
  </si>
  <si>
    <t>5d</t>
  </si>
  <si>
    <t>6d</t>
  </si>
  <si>
    <t>chodník</t>
  </si>
  <si>
    <t>7c</t>
  </si>
  <si>
    <t>183/5</t>
  </si>
  <si>
    <t>203/1</t>
  </si>
  <si>
    <t xml:space="preserve"> 28/1</t>
  </si>
  <si>
    <t>46/1</t>
  </si>
  <si>
    <t xml:space="preserve"> 2-3</t>
  </si>
  <si>
    <t>183/9</t>
  </si>
  <si>
    <t>732/2, 732/3, 733/2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</si>
</sst>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4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indexed="12"/>
      <name val="Calibri"/>
      <family val="2"/>
      <charset val="238"/>
      <scheme val="minor"/>
    </font>
    <font>
      <sz val="10"/>
      <color indexed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vertAlign val="superscript"/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43">
    <xf numFmtId="0" fontId="0" fillId="0" borderId="0" xfId="0"/>
    <xf numFmtId="0" fontId="4" fillId="0" borderId="0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5" fillId="0" borderId="0" xfId="1" applyFont="1"/>
    <xf numFmtId="0" fontId="5" fillId="0" borderId="0" xfId="1" applyFont="1" applyBorder="1"/>
    <xf numFmtId="0" fontId="5" fillId="0" borderId="0" xfId="1" applyFont="1" applyBorder="1" applyAlignment="1">
      <alignment horizontal="center"/>
    </xf>
    <xf numFmtId="0" fontId="6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9" fillId="0" borderId="0" xfId="1" applyFont="1" applyAlignment="1">
      <alignment horizontal="left" vertical="center"/>
    </xf>
    <xf numFmtId="0" fontId="9" fillId="0" borderId="0" xfId="1" applyFont="1"/>
    <xf numFmtId="0" fontId="1" fillId="0" borderId="6" xfId="0" applyFont="1" applyBorder="1"/>
    <xf numFmtId="0" fontId="1" fillId="0" borderId="6" xfId="0" applyFont="1" applyBorder="1" applyAlignment="1">
      <alignment horizontal="center"/>
    </xf>
    <xf numFmtId="164" fontId="1" fillId="0" borderId="6" xfId="0" applyNumberFormat="1" applyFont="1" applyBorder="1"/>
    <xf numFmtId="0" fontId="1" fillId="0" borderId="20" xfId="0" applyFont="1" applyBorder="1"/>
    <xf numFmtId="0" fontId="1" fillId="0" borderId="5" xfId="0" applyFont="1" applyBorder="1"/>
    <xf numFmtId="0" fontId="1" fillId="0" borderId="5" xfId="0" applyFont="1" applyBorder="1" applyAlignment="1">
      <alignment horizontal="center" vertical="center"/>
    </xf>
    <xf numFmtId="0" fontId="1" fillId="0" borderId="23" xfId="0" applyFont="1" applyBorder="1"/>
    <xf numFmtId="0" fontId="10" fillId="0" borderId="0" xfId="1" applyFont="1"/>
    <xf numFmtId="0" fontId="11" fillId="0" borderId="0" xfId="1" applyFont="1"/>
    <xf numFmtId="0" fontId="0" fillId="0" borderId="1" xfId="0" applyFont="1" applyBorder="1"/>
    <xf numFmtId="0" fontId="6" fillId="0" borderId="0" xfId="1" applyFont="1" applyAlignment="1">
      <alignment horizontal="left"/>
    </xf>
    <xf numFmtId="0" fontId="5" fillId="0" borderId="0" xfId="1" applyFont="1" applyAlignment="1">
      <alignment horizontal="left"/>
    </xf>
    <xf numFmtId="0" fontId="9" fillId="2" borderId="1" xfId="1" applyFont="1" applyFill="1" applyBorder="1" applyAlignment="1">
      <alignment horizontal="center"/>
    </xf>
    <xf numFmtId="0" fontId="9" fillId="2" borderId="12" xfId="1" applyFont="1" applyFill="1" applyBorder="1" applyAlignment="1">
      <alignment horizontal="center"/>
    </xf>
    <xf numFmtId="0" fontId="9" fillId="2" borderId="6" xfId="1" applyFont="1" applyFill="1" applyBorder="1" applyAlignment="1">
      <alignment horizontal="center"/>
    </xf>
    <xf numFmtId="0" fontId="9" fillId="2" borderId="13" xfId="1" applyFont="1" applyFill="1" applyBorder="1" applyAlignment="1">
      <alignment horizontal="center"/>
    </xf>
    <xf numFmtId="0" fontId="9" fillId="2" borderId="15" xfId="1" applyFont="1" applyFill="1" applyBorder="1" applyAlignment="1">
      <alignment horizontal="center"/>
    </xf>
    <xf numFmtId="0" fontId="9" fillId="2" borderId="27" xfId="1" applyFont="1" applyFill="1" applyBorder="1" applyAlignment="1">
      <alignment horizontal="center"/>
    </xf>
    <xf numFmtId="0" fontId="1" fillId="0" borderId="22" xfId="0" applyFont="1" applyBorder="1"/>
    <xf numFmtId="0" fontId="13" fillId="0" borderId="0" xfId="0" applyFont="1"/>
    <xf numFmtId="0" fontId="5" fillId="0" borderId="0" xfId="1" applyFont="1" applyBorder="1" applyAlignment="1">
      <alignment horizontal="center"/>
    </xf>
    <xf numFmtId="0" fontId="5" fillId="0" borderId="0" xfId="1" applyFont="1" applyBorder="1" applyAlignment="1">
      <alignment horizontal="center"/>
    </xf>
    <xf numFmtId="0" fontId="9" fillId="2" borderId="27" xfId="1" applyFont="1" applyFill="1" applyBorder="1" applyAlignment="1">
      <alignment horizontal="center"/>
    </xf>
    <xf numFmtId="0" fontId="0" fillId="0" borderId="42" xfId="0" applyFont="1" applyBorder="1" applyAlignment="1">
      <alignment vertical="center"/>
    </xf>
    <xf numFmtId="0" fontId="0" fillId="0" borderId="19" xfId="0" applyFont="1" applyBorder="1" applyAlignment="1">
      <alignment vertical="center" wrapText="1"/>
    </xf>
    <xf numFmtId="0" fontId="1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" fillId="0" borderId="19" xfId="0" applyFont="1" applyBorder="1" applyAlignment="1">
      <alignment vertical="center"/>
    </xf>
    <xf numFmtId="164" fontId="1" fillId="0" borderId="19" xfId="0" applyNumberFormat="1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40" xfId="0" applyFont="1" applyBorder="1" applyAlignment="1">
      <alignment vertical="center"/>
    </xf>
    <xf numFmtId="0" fontId="9" fillId="2" borderId="41" xfId="1" applyFont="1" applyFill="1" applyBorder="1" applyAlignment="1">
      <alignment horizontal="center"/>
    </xf>
    <xf numFmtId="0" fontId="9" fillId="2" borderId="14" xfId="1" applyFont="1" applyFill="1" applyBorder="1" applyAlignment="1">
      <alignment horizontal="center"/>
    </xf>
    <xf numFmtId="0" fontId="0" fillId="0" borderId="2" xfId="0" applyFont="1" applyBorder="1"/>
    <xf numFmtId="0" fontId="0" fillId="0" borderId="11" xfId="0" applyFont="1" applyBorder="1"/>
    <xf numFmtId="0" fontId="1" fillId="0" borderId="11" xfId="0" applyFont="1" applyBorder="1"/>
    <xf numFmtId="164" fontId="1" fillId="0" borderId="11" xfId="0" applyNumberFormat="1" applyFont="1" applyBorder="1"/>
    <xf numFmtId="0" fontId="1" fillId="0" borderId="10" xfId="0" applyFont="1" applyBorder="1"/>
    <xf numFmtId="0" fontId="0" fillId="0" borderId="6" xfId="0" applyFont="1" applyBorder="1"/>
    <xf numFmtId="164" fontId="1" fillId="0" borderId="19" xfId="0" applyNumberFormat="1" applyFont="1" applyBorder="1"/>
    <xf numFmtId="164" fontId="1" fillId="0" borderId="4" xfId="0" applyNumberFormat="1" applyFont="1" applyBorder="1"/>
    <xf numFmtId="0" fontId="0" fillId="0" borderId="49" xfId="0" applyFont="1" applyBorder="1"/>
    <xf numFmtId="0" fontId="0" fillId="0" borderId="4" xfId="0" applyFont="1" applyBorder="1"/>
    <xf numFmtId="0" fontId="1" fillId="0" borderId="4" xfId="0" applyFont="1" applyBorder="1"/>
    <xf numFmtId="164" fontId="1" fillId="0" borderId="4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center"/>
    </xf>
    <xf numFmtId="164" fontId="1" fillId="0" borderId="6" xfId="0" applyNumberFormat="1" applyFont="1" applyBorder="1" applyAlignment="1">
      <alignment horizontal="right" vertical="center"/>
    </xf>
    <xf numFmtId="0" fontId="0" fillId="0" borderId="6" xfId="0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164" fontId="1" fillId="0" borderId="19" xfId="0" applyNumberFormat="1" applyFont="1" applyBorder="1" applyAlignment="1">
      <alignment horizontal="center" vertical="center"/>
    </xf>
    <xf numFmtId="0" fontId="9" fillId="2" borderId="43" xfId="1" applyFont="1" applyFill="1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164" fontId="1" fillId="0" borderId="6" xfId="0" applyNumberFormat="1" applyFont="1" applyFill="1" applyBorder="1"/>
    <xf numFmtId="0" fontId="1" fillId="0" borderId="23" xfId="0" applyFont="1" applyBorder="1" applyAlignment="1">
      <alignment horizontal="center"/>
    </xf>
    <xf numFmtId="0" fontId="1" fillId="0" borderId="4" xfId="0" applyFont="1" applyFill="1" applyBorder="1"/>
    <xf numFmtId="164" fontId="1" fillId="0" borderId="4" xfId="0" applyNumberFormat="1" applyFont="1" applyFill="1" applyBorder="1"/>
    <xf numFmtId="0" fontId="1" fillId="0" borderId="6" xfId="0" applyFont="1" applyFill="1" applyBorder="1"/>
    <xf numFmtId="0" fontId="1" fillId="0" borderId="19" xfId="0" applyFont="1" applyFill="1" applyBorder="1"/>
    <xf numFmtId="164" fontId="1" fillId="0" borderId="19" xfId="0" applyNumberFormat="1" applyFont="1" applyFill="1" applyBorder="1"/>
    <xf numFmtId="0" fontId="0" fillId="0" borderId="6" xfId="0" applyFont="1" applyBorder="1" applyAlignment="1">
      <alignment horizontal="center"/>
    </xf>
    <xf numFmtId="16" fontId="0" fillId="0" borderId="19" xfId="0" applyNumberFormat="1" applyFont="1" applyBorder="1" applyAlignment="1">
      <alignment horizontal="center" vertical="center" wrapText="1"/>
    </xf>
    <xf numFmtId="0" fontId="0" fillId="0" borderId="19" xfId="0" applyNumberFormat="1" applyFont="1" applyBorder="1" applyAlignment="1">
      <alignment horizontal="center" vertical="center"/>
    </xf>
    <xf numFmtId="0" fontId="1" fillId="0" borderId="19" xfId="0" applyNumberFormat="1" applyFont="1" applyBorder="1" applyAlignment="1">
      <alignment horizontal="center" vertical="center"/>
    </xf>
    <xf numFmtId="0" fontId="1" fillId="0" borderId="5" xfId="0" applyNumberFormat="1" applyFont="1" applyBorder="1"/>
    <xf numFmtId="0" fontId="0" fillId="0" borderId="11" xfId="0" applyNumberFormat="1" applyFont="1" applyBorder="1" applyAlignment="1">
      <alignment horizontal="center"/>
    </xf>
    <xf numFmtId="0" fontId="4" fillId="0" borderId="0" xfId="1" applyFont="1" applyAlignment="1">
      <alignment horizontal="left"/>
    </xf>
    <xf numFmtId="0" fontId="7" fillId="0" borderId="0" xfId="1" applyFont="1" applyBorder="1" applyAlignment="1">
      <alignment horizontal="center"/>
    </xf>
    <xf numFmtId="0" fontId="8" fillId="0" borderId="0" xfId="1" applyFont="1" applyBorder="1" applyAlignment="1">
      <alignment horizontal="center"/>
    </xf>
    <xf numFmtId="0" fontId="3" fillId="0" borderId="0" xfId="1" applyFont="1" applyBorder="1" applyAlignment="1">
      <alignment horizontal="left" vertical="center"/>
    </xf>
    <xf numFmtId="0" fontId="4" fillId="0" borderId="0" xfId="1" applyFont="1" applyAlignment="1">
      <alignment horizontal="left" vertical="center" wrapText="1"/>
    </xf>
    <xf numFmtId="0" fontId="6" fillId="0" borderId="0" xfId="1" applyFont="1" applyBorder="1" applyAlignment="1">
      <alignment horizontal="center"/>
    </xf>
    <xf numFmtId="0" fontId="5" fillId="0" borderId="0" xfId="1" applyFont="1" applyBorder="1" applyAlignment="1">
      <alignment horizontal="center"/>
    </xf>
    <xf numFmtId="0" fontId="4" fillId="2" borderId="29" xfId="1" applyFont="1" applyFill="1" applyBorder="1" applyAlignment="1">
      <alignment horizontal="center" vertical="center" wrapText="1"/>
    </xf>
    <xf numFmtId="0" fontId="4" fillId="2" borderId="30" xfId="1" applyFont="1" applyFill="1" applyBorder="1" applyAlignment="1">
      <alignment horizontal="center" vertical="center" wrapText="1"/>
    </xf>
    <xf numFmtId="0" fontId="4" fillId="2" borderId="43" xfId="1" applyFont="1" applyFill="1" applyBorder="1" applyAlignment="1">
      <alignment horizontal="center" vertical="center" wrapText="1"/>
    </xf>
    <xf numFmtId="0" fontId="9" fillId="2" borderId="30" xfId="1" applyFont="1" applyFill="1" applyBorder="1" applyAlignment="1">
      <alignment vertical="center" wrapText="1"/>
    </xf>
    <xf numFmtId="0" fontId="9" fillId="2" borderId="43" xfId="1" applyFont="1" applyFill="1" applyBorder="1" applyAlignment="1">
      <alignment vertical="center" wrapText="1"/>
    </xf>
    <xf numFmtId="0" fontId="4" fillId="2" borderId="34" xfId="1" applyFont="1" applyFill="1" applyBorder="1" applyAlignment="1">
      <alignment horizontal="center" vertical="center" wrapText="1"/>
    </xf>
    <xf numFmtId="0" fontId="9" fillId="0" borderId="35" xfId="1" applyFont="1" applyBorder="1" applyAlignment="1">
      <alignment vertical="center" wrapText="1"/>
    </xf>
    <xf numFmtId="0" fontId="9" fillId="0" borderId="44" xfId="1" applyFont="1" applyBorder="1" applyAlignment="1">
      <alignment vertical="center" wrapText="1"/>
    </xf>
    <xf numFmtId="0" fontId="4" fillId="2" borderId="31" xfId="1" applyFont="1" applyFill="1" applyBorder="1" applyAlignment="1">
      <alignment horizontal="center"/>
    </xf>
    <xf numFmtId="0" fontId="9" fillId="2" borderId="32" xfId="1" applyFont="1" applyFill="1" applyBorder="1" applyAlignment="1">
      <alignment horizontal="center"/>
    </xf>
    <xf numFmtId="0" fontId="9" fillId="2" borderId="33" xfId="1" applyFont="1" applyFill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4" fillId="2" borderId="4" xfId="1" applyFont="1" applyFill="1" applyBorder="1" applyAlignment="1">
      <alignment horizontal="center" vertical="center" wrapText="1"/>
    </xf>
    <xf numFmtId="0" fontId="4" fillId="2" borderId="19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/>
    </xf>
    <xf numFmtId="0" fontId="4" fillId="2" borderId="19" xfId="1" applyFont="1" applyFill="1" applyBorder="1" applyAlignment="1">
      <alignment horizontal="center" vertical="center"/>
    </xf>
    <xf numFmtId="0" fontId="4" fillId="2" borderId="8" xfId="1" applyFont="1" applyFill="1" applyBorder="1" applyAlignment="1">
      <alignment horizontal="center" vertical="center"/>
    </xf>
    <xf numFmtId="0" fontId="4" fillId="2" borderId="18" xfId="1" applyFont="1" applyFill="1" applyBorder="1" applyAlignment="1">
      <alignment horizontal="center" vertical="center"/>
    </xf>
    <xf numFmtId="0" fontId="4" fillId="2" borderId="39" xfId="1" applyFont="1" applyFill="1" applyBorder="1" applyAlignment="1">
      <alignment horizontal="center" vertical="center"/>
    </xf>
    <xf numFmtId="0" fontId="4" fillId="2" borderId="40" xfId="1" applyFont="1" applyFill="1" applyBorder="1" applyAlignment="1">
      <alignment horizontal="center" vertical="center"/>
    </xf>
    <xf numFmtId="0" fontId="9" fillId="2" borderId="45" xfId="1" applyFont="1" applyFill="1" applyBorder="1" applyAlignment="1">
      <alignment horizontal="center"/>
    </xf>
    <xf numFmtId="0" fontId="9" fillId="2" borderId="46" xfId="1" applyFont="1" applyFill="1" applyBorder="1" applyAlignment="1">
      <alignment horizontal="center"/>
    </xf>
    <xf numFmtId="0" fontId="9" fillId="2" borderId="47" xfId="1" applyFont="1" applyFill="1" applyBorder="1" applyAlignment="1">
      <alignment horizontal="center"/>
    </xf>
    <xf numFmtId="0" fontId="9" fillId="2" borderId="3" xfId="1" applyFont="1" applyFill="1" applyBorder="1" applyAlignment="1">
      <alignment horizontal="center"/>
    </xf>
    <xf numFmtId="0" fontId="9" fillId="2" borderId="14" xfId="1" applyFont="1" applyFill="1" applyBorder="1" applyAlignment="1">
      <alignment horizontal="center"/>
    </xf>
    <xf numFmtId="0" fontId="9" fillId="2" borderId="48" xfId="1" applyFont="1" applyFill="1" applyBorder="1" applyAlignment="1">
      <alignment horizontal="center"/>
    </xf>
    <xf numFmtId="0" fontId="9" fillId="2" borderId="28" xfId="1" applyFont="1" applyFill="1" applyBorder="1" applyAlignment="1">
      <alignment horizontal="center"/>
    </xf>
    <xf numFmtId="0" fontId="9" fillId="2" borderId="8" xfId="1" applyFont="1" applyFill="1" applyBorder="1" applyAlignment="1">
      <alignment horizontal="center" vertical="center" wrapText="1"/>
    </xf>
    <xf numFmtId="0" fontId="9" fillId="2" borderId="18" xfId="1" applyFont="1" applyFill="1" applyBorder="1" applyAlignment="1">
      <alignment horizontal="center" vertical="center" wrapText="1"/>
    </xf>
    <xf numFmtId="0" fontId="9" fillId="2" borderId="9" xfId="1" applyFont="1" applyFill="1" applyBorder="1" applyAlignment="1">
      <alignment horizontal="center" vertical="center" wrapText="1"/>
    </xf>
    <xf numFmtId="0" fontId="9" fillId="2" borderId="26" xfId="1" applyFont="1" applyFill="1" applyBorder="1" applyAlignment="1">
      <alignment horizontal="center" vertical="center" wrapText="1"/>
    </xf>
    <xf numFmtId="0" fontId="9" fillId="2" borderId="34" xfId="1" applyFont="1" applyFill="1" applyBorder="1" applyAlignment="1">
      <alignment horizontal="center" vertical="center" wrapText="1"/>
    </xf>
    <xf numFmtId="0" fontId="9" fillId="2" borderId="35" xfId="1" applyFont="1" applyFill="1" applyBorder="1" applyAlignment="1">
      <alignment horizontal="center" vertical="center" wrapText="1"/>
    </xf>
    <xf numFmtId="0" fontId="9" fillId="2" borderId="44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/>
    </xf>
    <xf numFmtId="0" fontId="4" fillId="2" borderId="10" xfId="1" applyFont="1" applyFill="1" applyBorder="1" applyAlignment="1">
      <alignment horizontal="center"/>
    </xf>
    <xf numFmtId="0" fontId="4" fillId="2" borderId="9" xfId="1" applyFont="1" applyFill="1" applyBorder="1" applyAlignment="1">
      <alignment horizontal="center" vertical="center"/>
    </xf>
    <xf numFmtId="0" fontId="4" fillId="2" borderId="26" xfId="1" applyFont="1" applyFill="1" applyBorder="1" applyAlignment="1">
      <alignment horizontal="center" vertical="center"/>
    </xf>
    <xf numFmtId="0" fontId="9" fillId="2" borderId="4" xfId="1" applyFont="1" applyFill="1" applyBorder="1" applyAlignment="1">
      <alignment horizontal="center" vertical="center" wrapText="1"/>
    </xf>
    <xf numFmtId="0" fontId="9" fillId="2" borderId="19" xfId="1" applyFont="1" applyFill="1" applyBorder="1" applyAlignment="1">
      <alignment horizontal="center" vertical="center" wrapText="1"/>
    </xf>
    <xf numFmtId="0" fontId="9" fillId="2" borderId="37" xfId="1" applyFont="1" applyFill="1" applyBorder="1" applyAlignment="1">
      <alignment horizontal="center"/>
    </xf>
    <xf numFmtId="0" fontId="9" fillId="2" borderId="27" xfId="1" applyFont="1" applyFill="1" applyBorder="1" applyAlignment="1">
      <alignment horizontal="center"/>
    </xf>
    <xf numFmtId="0" fontId="4" fillId="2" borderId="36" xfId="1" applyFont="1" applyFill="1" applyBorder="1" applyAlignment="1">
      <alignment horizontal="center" vertical="center" wrapText="1"/>
    </xf>
    <xf numFmtId="0" fontId="9" fillId="2" borderId="36" xfId="1" applyFont="1" applyFill="1" applyBorder="1" applyAlignment="1">
      <alignment vertical="center" wrapText="1"/>
    </xf>
    <xf numFmtId="0" fontId="9" fillId="2" borderId="38" xfId="1" applyFont="1" applyFill="1" applyBorder="1" applyAlignment="1">
      <alignment horizontal="center"/>
    </xf>
    <xf numFmtId="0" fontId="9" fillId="2" borderId="17" xfId="1" applyFont="1" applyFill="1" applyBorder="1" applyAlignment="1">
      <alignment horizontal="center"/>
    </xf>
    <xf numFmtId="0" fontId="9" fillId="2" borderId="24" xfId="1" applyFont="1" applyFill="1" applyBorder="1" applyAlignment="1">
      <alignment horizontal="center"/>
    </xf>
    <xf numFmtId="0" fontId="9" fillId="2" borderId="16" xfId="1" applyFont="1" applyFill="1" applyBorder="1" applyAlignment="1">
      <alignment horizontal="center"/>
    </xf>
    <xf numFmtId="0" fontId="9" fillId="2" borderId="25" xfId="1" applyFont="1" applyFill="1" applyBorder="1" applyAlignment="1">
      <alignment horizontal="center"/>
    </xf>
    <xf numFmtId="0" fontId="9" fillId="2" borderId="39" xfId="1" applyFont="1" applyFill="1" applyBorder="1" applyAlignment="1">
      <alignment horizontal="center" vertical="center" wrapText="1"/>
    </xf>
    <xf numFmtId="0" fontId="9" fillId="2" borderId="40" xfId="1" applyFont="1" applyFill="1" applyBorder="1" applyAlignment="1">
      <alignment horizontal="center" vertical="center" wrapText="1"/>
    </xf>
    <xf numFmtId="0" fontId="9" fillId="2" borderId="50" xfId="1" applyFont="1" applyFill="1" applyBorder="1" applyAlignment="1">
      <alignment horizontal="center" vertical="center" wrapText="1"/>
    </xf>
    <xf numFmtId="0" fontId="0" fillId="0" borderId="19" xfId="0" applyNumberFormat="1" applyFont="1" applyBorder="1" applyAlignment="1">
      <alignment horizontal="center" vertical="center" wrapText="1"/>
    </xf>
    <xf numFmtId="16" fontId="0" fillId="0" borderId="19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1" fillId="0" borderId="5" xfId="0" applyFont="1" applyBorder="1" applyAlignment="1">
      <alignment horizontal="center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25"/>
  <sheetViews>
    <sheetView workbookViewId="0">
      <selection activeCell="L22" sqref="L22"/>
    </sheetView>
  </sheetViews>
  <sheetFormatPr defaultRowHeight="15" x14ac:dyDescent="0.25"/>
  <cols>
    <col min="1" max="1" width="8.85546875" bestFit="1" customWidth="1"/>
    <col min="2" max="2" width="37.28515625" bestFit="1" customWidth="1"/>
    <col min="3" max="3" width="17" bestFit="1" customWidth="1"/>
    <col min="4" max="4" width="17" customWidth="1"/>
    <col min="6" max="6" width="8.28515625" customWidth="1"/>
    <col min="7" max="7" width="7.42578125" customWidth="1"/>
    <col min="8" max="8" width="6.7109375" bestFit="1" customWidth="1"/>
    <col min="9" max="9" width="5.42578125" bestFit="1" customWidth="1"/>
    <col min="10" max="10" width="8" bestFit="1" customWidth="1"/>
    <col min="11" max="11" width="7.42578125" bestFit="1" customWidth="1"/>
    <col min="12" max="12" width="17.28515625" customWidth="1"/>
    <col min="13" max="14" width="12.5703125" customWidth="1"/>
    <col min="15" max="15" width="5.140625" customWidth="1"/>
    <col min="21" max="21" width="9.85546875" bestFit="1" customWidth="1"/>
    <col min="23" max="23" width="11.5703125" bestFit="1" customWidth="1"/>
  </cols>
  <sheetData>
    <row r="1" spans="1:23" ht="30" customHeight="1" x14ac:dyDescent="0.25">
      <c r="A1" s="81" t="s">
        <v>0</v>
      </c>
      <c r="B1" s="81"/>
      <c r="C1" s="81"/>
      <c r="D1" s="1"/>
      <c r="E1" s="2"/>
      <c r="F1" s="82" t="s">
        <v>20</v>
      </c>
      <c r="G1" s="82"/>
      <c r="H1" s="8" t="s">
        <v>59</v>
      </c>
      <c r="I1" s="2"/>
      <c r="J1" s="2"/>
      <c r="K1" s="3"/>
      <c r="L1" s="3"/>
      <c r="M1" s="3"/>
      <c r="N1" s="3"/>
      <c r="O1" s="3"/>
      <c r="P1" s="3"/>
      <c r="Q1" s="4"/>
      <c r="R1" s="30"/>
      <c r="S1" s="83"/>
      <c r="T1" s="83"/>
      <c r="U1" s="84"/>
      <c r="V1" s="84"/>
    </row>
    <row r="2" spans="1:23" x14ac:dyDescent="0.25">
      <c r="A2" s="18" t="s">
        <v>51</v>
      </c>
      <c r="B2" s="3"/>
      <c r="C2" s="3"/>
      <c r="D2" s="3"/>
      <c r="E2" s="3"/>
      <c r="F2" s="78" t="s">
        <v>21</v>
      </c>
      <c r="G2" s="78"/>
      <c r="H2" s="9" t="s">
        <v>49</v>
      </c>
      <c r="I2" s="3"/>
      <c r="J2" s="3"/>
      <c r="K2" s="3"/>
      <c r="L2" s="3"/>
      <c r="M2" s="3"/>
      <c r="N2" s="3"/>
      <c r="O2" s="3"/>
      <c r="P2" s="3"/>
      <c r="Q2" s="4"/>
      <c r="R2" s="30"/>
      <c r="S2" s="83"/>
      <c r="T2" s="83"/>
      <c r="U2" s="84"/>
      <c r="V2" s="84"/>
    </row>
    <row r="3" spans="1:23" x14ac:dyDescent="0.25">
      <c r="A3" s="3"/>
      <c r="B3" s="20" t="s">
        <v>1</v>
      </c>
      <c r="C3" s="6"/>
      <c r="D3" s="6"/>
      <c r="E3" s="3"/>
      <c r="F3" s="78" t="s">
        <v>22</v>
      </c>
      <c r="G3" s="78"/>
      <c r="H3" s="9" t="s">
        <v>50</v>
      </c>
      <c r="I3" s="3"/>
      <c r="J3" s="3"/>
      <c r="K3" s="3"/>
      <c r="L3" s="3"/>
      <c r="M3" s="3"/>
      <c r="N3" s="3"/>
      <c r="O3" s="3"/>
      <c r="P3" s="3"/>
      <c r="Q3" s="4"/>
      <c r="R3" s="30"/>
      <c r="S3" s="79"/>
      <c r="T3" s="79"/>
      <c r="U3" s="80"/>
      <c r="V3" s="80"/>
    </row>
    <row r="4" spans="1:23" x14ac:dyDescent="0.25">
      <c r="A4" s="3"/>
      <c r="B4" s="21" t="s">
        <v>27</v>
      </c>
      <c r="C4" s="7"/>
      <c r="D4" s="7"/>
      <c r="E4" s="3"/>
      <c r="F4" s="17" t="s">
        <v>60</v>
      </c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3" ht="15.75" thickBot="1" x14ac:dyDescent="0.3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 spans="1:23" ht="15" customHeight="1" x14ac:dyDescent="0.25">
      <c r="A6" s="85" t="s">
        <v>2</v>
      </c>
      <c r="B6" s="85" t="s">
        <v>41</v>
      </c>
      <c r="C6" s="90" t="s">
        <v>3</v>
      </c>
      <c r="D6" s="90" t="s">
        <v>23</v>
      </c>
      <c r="E6" s="93" t="s">
        <v>4</v>
      </c>
      <c r="F6" s="94"/>
      <c r="G6" s="94"/>
      <c r="H6" s="94"/>
      <c r="I6" s="94"/>
      <c r="J6" s="94"/>
      <c r="K6" s="95"/>
      <c r="L6" s="125" t="s">
        <v>29</v>
      </c>
      <c r="M6" s="114" t="s">
        <v>5</v>
      </c>
      <c r="N6" s="116" t="s">
        <v>25</v>
      </c>
      <c r="O6" s="118" t="s">
        <v>37</v>
      </c>
      <c r="P6" s="121" t="s">
        <v>6</v>
      </c>
      <c r="Q6" s="122"/>
      <c r="R6" s="123" t="s">
        <v>7</v>
      </c>
      <c r="S6" s="99" t="s">
        <v>30</v>
      </c>
      <c r="T6" s="99" t="s">
        <v>31</v>
      </c>
      <c r="U6" s="101" t="s">
        <v>24</v>
      </c>
      <c r="V6" s="103" t="s">
        <v>8</v>
      </c>
      <c r="W6" s="105" t="s">
        <v>32</v>
      </c>
    </row>
    <row r="7" spans="1:23" x14ac:dyDescent="0.25">
      <c r="A7" s="86"/>
      <c r="B7" s="88"/>
      <c r="C7" s="91"/>
      <c r="D7" s="91"/>
      <c r="E7" s="22" t="s">
        <v>12</v>
      </c>
      <c r="F7" s="23" t="s">
        <v>9</v>
      </c>
      <c r="G7" s="24" t="s">
        <v>11</v>
      </c>
      <c r="H7" s="23" t="s">
        <v>10</v>
      </c>
      <c r="I7" s="24" t="s">
        <v>13</v>
      </c>
      <c r="J7" s="24" t="s">
        <v>14</v>
      </c>
      <c r="K7" s="24" t="s">
        <v>15</v>
      </c>
      <c r="L7" s="126"/>
      <c r="M7" s="115"/>
      <c r="N7" s="117"/>
      <c r="O7" s="119"/>
      <c r="P7" s="22" t="s">
        <v>16</v>
      </c>
      <c r="Q7" s="25" t="s">
        <v>17</v>
      </c>
      <c r="R7" s="124"/>
      <c r="S7" s="100"/>
      <c r="T7" s="100"/>
      <c r="U7" s="102"/>
      <c r="V7" s="104"/>
      <c r="W7" s="106"/>
    </row>
    <row r="8" spans="1:23" ht="18" thickBot="1" x14ac:dyDescent="0.3">
      <c r="A8" s="87"/>
      <c r="B8" s="89"/>
      <c r="C8" s="92"/>
      <c r="D8" s="92"/>
      <c r="E8" s="107" t="s">
        <v>18</v>
      </c>
      <c r="F8" s="108"/>
      <c r="G8" s="108"/>
      <c r="H8" s="108"/>
      <c r="I8" s="108"/>
      <c r="J8" s="108"/>
      <c r="K8" s="108"/>
      <c r="L8" s="108"/>
      <c r="M8" s="109"/>
      <c r="N8" s="41" t="s">
        <v>28</v>
      </c>
      <c r="O8" s="120"/>
      <c r="P8" s="110" t="s">
        <v>18</v>
      </c>
      <c r="Q8" s="111"/>
      <c r="R8" s="110" t="s">
        <v>18</v>
      </c>
      <c r="S8" s="112"/>
      <c r="T8" s="113"/>
      <c r="U8" s="113"/>
      <c r="V8" s="113"/>
      <c r="W8" s="42" t="s">
        <v>28</v>
      </c>
    </row>
    <row r="9" spans="1:23" x14ac:dyDescent="0.25">
      <c r="A9" s="33" t="s">
        <v>19</v>
      </c>
      <c r="B9" s="34" t="s">
        <v>48</v>
      </c>
      <c r="C9" s="36" t="s">
        <v>57</v>
      </c>
      <c r="D9" s="73" t="s">
        <v>68</v>
      </c>
      <c r="E9" s="37">
        <v>90</v>
      </c>
      <c r="F9" s="37"/>
      <c r="G9" s="37"/>
      <c r="H9" s="37"/>
      <c r="I9" s="37"/>
      <c r="J9" s="37"/>
      <c r="K9" s="37">
        <f t="shared" ref="K9" si="0">SUM(E9:J9)</f>
        <v>90</v>
      </c>
      <c r="L9" s="37">
        <f t="shared" ref="L9" si="1">+K9</f>
        <v>90</v>
      </c>
      <c r="M9" s="37"/>
      <c r="N9" s="35">
        <f>+Q9*L9</f>
        <v>405</v>
      </c>
      <c r="O9" s="74">
        <v>1</v>
      </c>
      <c r="P9" s="37"/>
      <c r="Q9" s="38">
        <v>4.5</v>
      </c>
      <c r="R9" s="37"/>
      <c r="S9" s="37"/>
      <c r="T9" s="37"/>
      <c r="U9" s="37"/>
      <c r="V9" s="37"/>
      <c r="W9" s="40"/>
    </row>
    <row r="10" spans="1:23" x14ac:dyDescent="0.25">
      <c r="A10" s="33" t="s">
        <v>52</v>
      </c>
      <c r="B10" s="34" t="s">
        <v>48</v>
      </c>
      <c r="C10" s="36" t="s">
        <v>57</v>
      </c>
      <c r="D10" s="73" t="s">
        <v>69</v>
      </c>
      <c r="E10" s="37">
        <v>86</v>
      </c>
      <c r="F10" s="37"/>
      <c r="G10" s="37"/>
      <c r="H10" s="37"/>
      <c r="I10" s="37"/>
      <c r="J10" s="37"/>
      <c r="K10" s="37">
        <f>SUM(E10:J10)</f>
        <v>86</v>
      </c>
      <c r="L10" s="37">
        <f>+K10</f>
        <v>86</v>
      </c>
      <c r="M10" s="37"/>
      <c r="N10" s="35">
        <f>+Q10*L10</f>
        <v>344</v>
      </c>
      <c r="O10" s="74">
        <v>2</v>
      </c>
      <c r="P10" s="37"/>
      <c r="Q10" s="38">
        <v>4</v>
      </c>
      <c r="R10" s="37"/>
      <c r="S10" s="37"/>
      <c r="T10" s="37"/>
      <c r="U10" s="37"/>
      <c r="V10" s="39"/>
      <c r="W10" s="40"/>
    </row>
    <row r="11" spans="1:23" x14ac:dyDescent="0.25">
      <c r="A11" s="33" t="s">
        <v>53</v>
      </c>
      <c r="B11" s="34" t="s">
        <v>48</v>
      </c>
      <c r="C11" s="36" t="s">
        <v>57</v>
      </c>
      <c r="D11" s="139" t="s">
        <v>70</v>
      </c>
      <c r="E11" s="37">
        <v>180</v>
      </c>
      <c r="F11" s="37"/>
      <c r="G11" s="37"/>
      <c r="H11" s="37"/>
      <c r="I11" s="37"/>
      <c r="J11" s="37"/>
      <c r="K11" s="37">
        <f t="shared" ref="K11:K14" si="2">SUM(E11:J11)</f>
        <v>180</v>
      </c>
      <c r="L11" s="37">
        <f t="shared" ref="L11:L14" si="3">+K11</f>
        <v>180</v>
      </c>
      <c r="M11" s="37"/>
      <c r="N11" s="35">
        <f t="shared" ref="N11:N14" si="4">+Q11*L11</f>
        <v>900</v>
      </c>
      <c r="O11" s="75">
        <v>2</v>
      </c>
      <c r="P11" s="37"/>
      <c r="Q11" s="38">
        <v>5</v>
      </c>
      <c r="R11" s="37"/>
      <c r="S11" s="37"/>
      <c r="T11" s="37"/>
      <c r="U11" s="37"/>
      <c r="V11" s="39"/>
      <c r="W11" s="40"/>
    </row>
    <row r="12" spans="1:23" x14ac:dyDescent="0.25">
      <c r="A12" s="33" t="s">
        <v>54</v>
      </c>
      <c r="B12" s="34" t="s">
        <v>48</v>
      </c>
      <c r="C12" s="36" t="s">
        <v>57</v>
      </c>
      <c r="D12" s="139" t="s">
        <v>70</v>
      </c>
      <c r="E12" s="37"/>
      <c r="F12" s="37"/>
      <c r="G12" s="37"/>
      <c r="H12" s="37"/>
      <c r="I12" s="37">
        <v>69</v>
      </c>
      <c r="J12" s="37"/>
      <c r="K12" s="37">
        <f t="shared" si="2"/>
        <v>69</v>
      </c>
      <c r="L12" s="37">
        <f t="shared" si="3"/>
        <v>69</v>
      </c>
      <c r="M12" s="37"/>
      <c r="N12" s="35">
        <f t="shared" si="4"/>
        <v>241.5</v>
      </c>
      <c r="O12" s="75">
        <v>1</v>
      </c>
      <c r="P12" s="37"/>
      <c r="Q12" s="38">
        <v>3.5</v>
      </c>
      <c r="R12" s="37"/>
      <c r="S12" s="37"/>
      <c r="T12" s="37"/>
      <c r="U12" s="37"/>
      <c r="V12" s="39"/>
      <c r="W12" s="40"/>
    </row>
    <row r="13" spans="1:23" x14ac:dyDescent="0.25">
      <c r="A13" s="33" t="s">
        <v>55</v>
      </c>
      <c r="B13" s="34" t="s">
        <v>48</v>
      </c>
      <c r="C13" s="36" t="s">
        <v>57</v>
      </c>
      <c r="D13" s="139" t="s">
        <v>71</v>
      </c>
      <c r="E13" s="37">
        <v>125</v>
      </c>
      <c r="F13" s="37"/>
      <c r="G13" s="37"/>
      <c r="H13" s="37"/>
      <c r="I13" s="37"/>
      <c r="J13" s="37"/>
      <c r="K13" s="37">
        <f t="shared" ref="K13" si="5">SUM(E13:J13)</f>
        <v>125</v>
      </c>
      <c r="L13" s="37">
        <f t="shared" ref="L13" si="6">+K13</f>
        <v>125</v>
      </c>
      <c r="M13" s="37"/>
      <c r="N13" s="35">
        <f t="shared" ref="N13" si="7">+Q13*L13</f>
        <v>437.5</v>
      </c>
      <c r="O13" s="140" t="s">
        <v>72</v>
      </c>
      <c r="P13" s="37"/>
      <c r="Q13" s="38">
        <v>3.5</v>
      </c>
      <c r="R13" s="37"/>
      <c r="S13" s="37"/>
      <c r="T13" s="37"/>
      <c r="U13" s="37"/>
      <c r="V13" s="39"/>
      <c r="W13" s="40"/>
    </row>
    <row r="14" spans="1:23" x14ac:dyDescent="0.25">
      <c r="A14" s="33" t="s">
        <v>56</v>
      </c>
      <c r="B14" s="34" t="s">
        <v>48</v>
      </c>
      <c r="C14" s="36" t="s">
        <v>57</v>
      </c>
      <c r="D14" s="139" t="s">
        <v>73</v>
      </c>
      <c r="E14" s="37">
        <v>53</v>
      </c>
      <c r="F14" s="37"/>
      <c r="G14" s="37"/>
      <c r="H14" s="37"/>
      <c r="I14" s="37"/>
      <c r="J14" s="37"/>
      <c r="K14" s="37">
        <f t="shared" si="2"/>
        <v>53</v>
      </c>
      <c r="L14" s="37">
        <f t="shared" si="3"/>
        <v>53</v>
      </c>
      <c r="M14" s="37"/>
      <c r="N14" s="35">
        <f t="shared" si="4"/>
        <v>222.60000000000002</v>
      </c>
      <c r="O14" s="74">
        <v>1</v>
      </c>
      <c r="P14" s="37"/>
      <c r="Q14" s="38">
        <v>4.2</v>
      </c>
      <c r="R14" s="37"/>
      <c r="S14" s="37"/>
      <c r="T14" s="37"/>
      <c r="U14" s="37"/>
      <c r="V14" s="39"/>
      <c r="W14" s="40"/>
    </row>
    <row r="15" spans="1:23" ht="30.75" thickBot="1" x14ac:dyDescent="0.3">
      <c r="A15" s="33" t="s">
        <v>67</v>
      </c>
      <c r="B15" s="34" t="s">
        <v>48</v>
      </c>
      <c r="C15" s="36" t="s">
        <v>58</v>
      </c>
      <c r="D15" s="139" t="s">
        <v>74</v>
      </c>
      <c r="E15" s="37">
        <v>98.3</v>
      </c>
      <c r="F15" s="37"/>
      <c r="G15" s="37"/>
      <c r="H15" s="37"/>
      <c r="I15" s="37"/>
      <c r="J15" s="37"/>
      <c r="K15" s="37">
        <f t="shared" ref="K15" si="8">SUM(E15:J15)</f>
        <v>98.3</v>
      </c>
      <c r="L15" s="37">
        <f t="shared" ref="L15" si="9">+K15</f>
        <v>98.3</v>
      </c>
      <c r="M15" s="37"/>
      <c r="N15" s="35">
        <f t="shared" ref="N15" si="10">+Q15*L15</f>
        <v>422.69</v>
      </c>
      <c r="O15" s="74">
        <v>1</v>
      </c>
      <c r="P15" s="37"/>
      <c r="Q15" s="38">
        <v>4.3</v>
      </c>
      <c r="R15" s="37"/>
      <c r="S15" s="37"/>
      <c r="T15" s="37"/>
      <c r="U15" s="37"/>
      <c r="V15" s="39"/>
      <c r="W15" s="40"/>
    </row>
    <row r="16" spans="1:23" ht="15.75" thickBot="1" x14ac:dyDescent="0.3">
      <c r="A16" s="13" t="s">
        <v>15</v>
      </c>
      <c r="B16" s="96"/>
      <c r="C16" s="97"/>
      <c r="D16" s="98"/>
      <c r="E16" s="14">
        <f>SUM(E9:E14)</f>
        <v>534</v>
      </c>
      <c r="F16" s="14">
        <f t="shared" ref="F16:J16" si="11">SUM(F9:F9)</f>
        <v>0</v>
      </c>
      <c r="G16" s="14">
        <f t="shared" si="11"/>
        <v>0</v>
      </c>
      <c r="H16" s="14">
        <f t="shared" si="11"/>
        <v>0</v>
      </c>
      <c r="I16" s="14">
        <f t="shared" si="11"/>
        <v>0</v>
      </c>
      <c r="J16" s="14">
        <f t="shared" si="11"/>
        <v>0</v>
      </c>
      <c r="K16" s="14">
        <f>SUM(K9:K14)</f>
        <v>603</v>
      </c>
      <c r="L16" s="14">
        <f>SUM(L9:L14)</f>
        <v>603</v>
      </c>
      <c r="M16" s="14"/>
      <c r="N16" s="15">
        <f>SUM(N9:N14)</f>
        <v>2550.6</v>
      </c>
      <c r="O16" s="76"/>
      <c r="P16" s="14"/>
      <c r="Q16" s="14"/>
      <c r="R16" s="14"/>
      <c r="S16" s="14"/>
      <c r="T16" s="14"/>
      <c r="U16" s="14"/>
      <c r="V16" s="28"/>
      <c r="W16" s="16"/>
    </row>
    <row r="19" spans="1:2" x14ac:dyDescent="0.25">
      <c r="A19" s="29" t="s">
        <v>33</v>
      </c>
    </row>
    <row r="20" spans="1:2" x14ac:dyDescent="0.25">
      <c r="A20" t="s">
        <v>37</v>
      </c>
      <c r="B20" t="s">
        <v>34</v>
      </c>
    </row>
    <row r="21" spans="1:2" x14ac:dyDescent="0.25">
      <c r="B21" t="s">
        <v>35</v>
      </c>
    </row>
    <row r="22" spans="1:2" x14ac:dyDescent="0.25">
      <c r="B22" t="s">
        <v>36</v>
      </c>
    </row>
    <row r="24" spans="1:2" x14ac:dyDescent="0.25">
      <c r="A24" t="s">
        <v>43</v>
      </c>
    </row>
    <row r="25" spans="1:2" x14ac:dyDescent="0.25">
      <c r="A25" t="s">
        <v>42</v>
      </c>
    </row>
  </sheetData>
  <mergeCells count="27">
    <mergeCell ref="B16:D16"/>
    <mergeCell ref="T6:T7"/>
    <mergeCell ref="U6:U7"/>
    <mergeCell ref="V6:V7"/>
    <mergeCell ref="W6:W7"/>
    <mergeCell ref="E8:M8"/>
    <mergeCell ref="P8:Q8"/>
    <mergeCell ref="R8:V8"/>
    <mergeCell ref="M6:M7"/>
    <mergeCell ref="N6:N7"/>
    <mergeCell ref="O6:O8"/>
    <mergeCell ref="P6:Q6"/>
    <mergeCell ref="R6:R7"/>
    <mergeCell ref="S6:S7"/>
    <mergeCell ref="L6:L7"/>
    <mergeCell ref="A6:A8"/>
    <mergeCell ref="B6:B8"/>
    <mergeCell ref="C6:C8"/>
    <mergeCell ref="D6:D8"/>
    <mergeCell ref="E6:K6"/>
    <mergeCell ref="F3:G3"/>
    <mergeCell ref="S3:V3"/>
    <mergeCell ref="A1:C1"/>
    <mergeCell ref="F1:G1"/>
    <mergeCell ref="S1:V1"/>
    <mergeCell ref="F2:G2"/>
    <mergeCell ref="S2:V2"/>
  </mergeCells>
  <pageMargins left="0.25" right="0.25" top="0.75" bottom="0.75" header="0.3" footer="0.3"/>
  <pageSetup paperSize="9"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W24"/>
  <sheetViews>
    <sheetView workbookViewId="0">
      <selection activeCell="C14" sqref="C14"/>
    </sheetView>
  </sheetViews>
  <sheetFormatPr defaultRowHeight="15" x14ac:dyDescent="0.25"/>
  <cols>
    <col min="1" max="1" width="8.85546875" bestFit="1" customWidth="1"/>
    <col min="2" max="2" width="37.28515625" bestFit="1" customWidth="1"/>
    <col min="3" max="3" width="17" bestFit="1" customWidth="1"/>
    <col min="4" max="4" width="17" customWidth="1"/>
    <col min="6" max="6" width="8.28515625" customWidth="1"/>
    <col min="7" max="7" width="7.42578125" customWidth="1"/>
    <col min="8" max="8" width="6.7109375" bestFit="1" customWidth="1"/>
    <col min="9" max="9" width="5.42578125" bestFit="1" customWidth="1"/>
    <col min="10" max="10" width="8" bestFit="1" customWidth="1"/>
    <col min="11" max="11" width="7.42578125" bestFit="1" customWidth="1"/>
    <col min="12" max="12" width="17.28515625" customWidth="1"/>
    <col min="13" max="14" width="12.5703125" customWidth="1"/>
    <col min="15" max="15" width="5.140625" customWidth="1"/>
    <col min="21" max="21" width="9.85546875" bestFit="1" customWidth="1"/>
    <col min="23" max="23" width="11.5703125" bestFit="1" customWidth="1"/>
  </cols>
  <sheetData>
    <row r="1" spans="1:23" ht="30" customHeight="1" x14ac:dyDescent="0.25">
      <c r="A1" s="81" t="s">
        <v>0</v>
      </c>
      <c r="B1" s="81"/>
      <c r="C1" s="81"/>
      <c r="D1" s="1"/>
      <c r="E1" s="2"/>
      <c r="F1" s="82" t="s">
        <v>20</v>
      </c>
      <c r="G1" s="82"/>
      <c r="H1" s="8" t="s">
        <v>59</v>
      </c>
      <c r="I1" s="2"/>
      <c r="J1" s="2"/>
      <c r="K1" s="3"/>
      <c r="L1" s="3"/>
      <c r="M1" s="3"/>
      <c r="N1" s="3"/>
      <c r="O1" s="3"/>
      <c r="P1" s="3"/>
      <c r="Q1" s="4"/>
      <c r="R1" s="5"/>
      <c r="S1" s="83"/>
      <c r="T1" s="83"/>
      <c r="U1" s="84"/>
      <c r="V1" s="84"/>
    </row>
    <row r="2" spans="1:23" x14ac:dyDescent="0.25">
      <c r="A2" s="18" t="s">
        <v>26</v>
      </c>
      <c r="B2" s="3"/>
      <c r="C2" s="3"/>
      <c r="D2" s="3"/>
      <c r="E2" s="3"/>
      <c r="F2" s="78" t="s">
        <v>21</v>
      </c>
      <c r="G2" s="78"/>
      <c r="H2" s="9" t="s">
        <v>49</v>
      </c>
      <c r="I2" s="3"/>
      <c r="J2" s="3"/>
      <c r="K2" s="3"/>
      <c r="L2" s="3"/>
      <c r="M2" s="3"/>
      <c r="N2" s="3"/>
      <c r="O2" s="3"/>
      <c r="P2" s="3"/>
      <c r="Q2" s="4"/>
      <c r="R2" s="5"/>
      <c r="S2" s="83"/>
      <c r="T2" s="83"/>
      <c r="U2" s="84"/>
      <c r="V2" s="84"/>
    </row>
    <row r="3" spans="1:23" x14ac:dyDescent="0.25">
      <c r="A3" s="3"/>
      <c r="B3" s="20" t="s">
        <v>45</v>
      </c>
      <c r="C3" s="6"/>
      <c r="D3" s="6"/>
      <c r="E3" s="3"/>
      <c r="F3" s="78" t="s">
        <v>22</v>
      </c>
      <c r="G3" s="78"/>
      <c r="H3" s="9" t="s">
        <v>50</v>
      </c>
      <c r="I3" s="3"/>
      <c r="J3" s="3"/>
      <c r="K3" s="3"/>
      <c r="L3" s="3"/>
      <c r="M3" s="3"/>
      <c r="N3" s="3"/>
      <c r="O3" s="3"/>
      <c r="P3" s="3"/>
      <c r="Q3" s="4"/>
      <c r="R3" s="5"/>
      <c r="S3" s="79"/>
      <c r="T3" s="79"/>
      <c r="U3" s="80"/>
      <c r="V3" s="80"/>
    </row>
    <row r="4" spans="1:23" x14ac:dyDescent="0.25">
      <c r="A4" s="3"/>
      <c r="B4" s="21" t="s">
        <v>46</v>
      </c>
      <c r="C4" s="7"/>
      <c r="D4" s="7"/>
      <c r="E4" s="3"/>
      <c r="F4" s="17" t="s">
        <v>60</v>
      </c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3" ht="15.75" thickBot="1" x14ac:dyDescent="0.3">
      <c r="A5" s="3"/>
      <c r="B5" s="21" t="s">
        <v>47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 spans="1:23" ht="15" customHeight="1" x14ac:dyDescent="0.25">
      <c r="A6" s="85" t="s">
        <v>2</v>
      </c>
      <c r="B6" s="85" t="s">
        <v>41</v>
      </c>
      <c r="C6" s="90" t="s">
        <v>3</v>
      </c>
      <c r="D6" s="90" t="s">
        <v>23</v>
      </c>
      <c r="E6" s="93" t="s">
        <v>4</v>
      </c>
      <c r="F6" s="94"/>
      <c r="G6" s="94"/>
      <c r="H6" s="94"/>
      <c r="I6" s="94"/>
      <c r="J6" s="94"/>
      <c r="K6" s="95"/>
      <c r="L6" s="125" t="s">
        <v>29</v>
      </c>
      <c r="M6" s="114" t="s">
        <v>5</v>
      </c>
      <c r="N6" s="116" t="s">
        <v>25</v>
      </c>
      <c r="O6" s="118" t="s">
        <v>37</v>
      </c>
      <c r="P6" s="121" t="s">
        <v>6</v>
      </c>
      <c r="Q6" s="122"/>
      <c r="R6" s="123" t="s">
        <v>7</v>
      </c>
      <c r="S6" s="99" t="s">
        <v>30</v>
      </c>
      <c r="T6" s="99" t="s">
        <v>31</v>
      </c>
      <c r="U6" s="101" t="s">
        <v>24</v>
      </c>
      <c r="V6" s="103" t="s">
        <v>8</v>
      </c>
      <c r="W6" s="105" t="s">
        <v>32</v>
      </c>
    </row>
    <row r="7" spans="1:23" x14ac:dyDescent="0.25">
      <c r="A7" s="86"/>
      <c r="B7" s="88"/>
      <c r="C7" s="91"/>
      <c r="D7" s="91"/>
      <c r="E7" s="22" t="s">
        <v>12</v>
      </c>
      <c r="F7" s="23" t="s">
        <v>9</v>
      </c>
      <c r="G7" s="24" t="s">
        <v>11</v>
      </c>
      <c r="H7" s="23" t="s">
        <v>10</v>
      </c>
      <c r="I7" s="24" t="s">
        <v>13</v>
      </c>
      <c r="J7" s="24" t="s">
        <v>14</v>
      </c>
      <c r="K7" s="24" t="s">
        <v>15</v>
      </c>
      <c r="L7" s="126"/>
      <c r="M7" s="115"/>
      <c r="N7" s="117"/>
      <c r="O7" s="119"/>
      <c r="P7" s="22" t="s">
        <v>16</v>
      </c>
      <c r="Q7" s="25" t="s">
        <v>17</v>
      </c>
      <c r="R7" s="124"/>
      <c r="S7" s="100"/>
      <c r="T7" s="100"/>
      <c r="U7" s="102"/>
      <c r="V7" s="104"/>
      <c r="W7" s="106"/>
    </row>
    <row r="8" spans="1:23" ht="18" thickBot="1" x14ac:dyDescent="0.3">
      <c r="A8" s="129"/>
      <c r="B8" s="130"/>
      <c r="C8" s="92"/>
      <c r="D8" s="91"/>
      <c r="E8" s="133" t="s">
        <v>18</v>
      </c>
      <c r="F8" s="134"/>
      <c r="G8" s="134"/>
      <c r="H8" s="134"/>
      <c r="I8" s="134"/>
      <c r="J8" s="134"/>
      <c r="K8" s="134"/>
      <c r="L8" s="134"/>
      <c r="M8" s="135"/>
      <c r="N8" s="26" t="s">
        <v>28</v>
      </c>
      <c r="O8" s="119"/>
      <c r="P8" s="127" t="s">
        <v>18</v>
      </c>
      <c r="Q8" s="128"/>
      <c r="R8" s="127" t="s">
        <v>18</v>
      </c>
      <c r="S8" s="131"/>
      <c r="T8" s="132"/>
      <c r="U8" s="132"/>
      <c r="V8" s="132"/>
      <c r="W8" s="27" t="s">
        <v>28</v>
      </c>
    </row>
    <row r="9" spans="1:23" x14ac:dyDescent="0.25">
      <c r="A9" s="51" t="s">
        <v>44</v>
      </c>
      <c r="B9" s="52" t="s">
        <v>66</v>
      </c>
      <c r="C9" s="62" t="s">
        <v>57</v>
      </c>
      <c r="D9" s="58"/>
      <c r="E9" s="67"/>
      <c r="F9" s="68">
        <v>236</v>
      </c>
      <c r="G9" s="68"/>
      <c r="H9" s="68"/>
      <c r="I9" s="68"/>
      <c r="J9" s="68"/>
      <c r="K9" s="50">
        <f>SUM(E9:J9)</f>
        <v>236</v>
      </c>
      <c r="L9" s="50">
        <f>$K$9</f>
        <v>236</v>
      </c>
      <c r="M9" s="53"/>
      <c r="N9" s="54">
        <f>+P9*L9</f>
        <v>354</v>
      </c>
      <c r="O9" s="55">
        <v>1</v>
      </c>
      <c r="P9" s="53">
        <v>1.5</v>
      </c>
      <c r="Q9" s="50"/>
      <c r="R9" s="53"/>
      <c r="S9" s="53"/>
      <c r="T9" s="53"/>
      <c r="U9" s="53"/>
      <c r="V9" s="53"/>
      <c r="W9" s="63"/>
    </row>
    <row r="10" spans="1:23" x14ac:dyDescent="0.25">
      <c r="A10" s="19" t="s">
        <v>61</v>
      </c>
      <c r="B10" s="48" t="s">
        <v>66</v>
      </c>
      <c r="C10" s="36" t="s">
        <v>57</v>
      </c>
      <c r="D10" s="57"/>
      <c r="E10" s="69"/>
      <c r="F10" s="65">
        <v>104</v>
      </c>
      <c r="G10" s="65"/>
      <c r="H10" s="65"/>
      <c r="I10" s="65"/>
      <c r="J10" s="65"/>
      <c r="K10" s="12">
        <f t="shared" ref="K10" si="0">SUM(E10:J10)</f>
        <v>104</v>
      </c>
      <c r="L10" s="12">
        <f t="shared" ref="L10" si="1">+K10</f>
        <v>104</v>
      </c>
      <c r="M10" s="10"/>
      <c r="N10" s="56">
        <f>+P10*L10</f>
        <v>156</v>
      </c>
      <c r="O10" s="11">
        <v>1</v>
      </c>
      <c r="P10" s="10">
        <v>1.5</v>
      </c>
      <c r="Q10" s="12"/>
      <c r="R10" s="10"/>
      <c r="S10" s="10"/>
      <c r="T10" s="10"/>
      <c r="U10" s="10"/>
      <c r="V10" s="10"/>
      <c r="W10" s="64"/>
    </row>
    <row r="11" spans="1:23" x14ac:dyDescent="0.25">
      <c r="A11" s="19" t="s">
        <v>62</v>
      </c>
      <c r="B11" s="48" t="s">
        <v>66</v>
      </c>
      <c r="C11" s="36" t="s">
        <v>57</v>
      </c>
      <c r="D11" s="57"/>
      <c r="E11" s="69"/>
      <c r="F11" s="65">
        <v>77</v>
      </c>
      <c r="G11" s="65"/>
      <c r="H11" s="65"/>
      <c r="I11" s="65"/>
      <c r="J11" s="65"/>
      <c r="K11" s="12">
        <f t="shared" ref="K11:K14" si="2">SUM(E11:J11)</f>
        <v>77</v>
      </c>
      <c r="L11" s="12">
        <f t="shared" ref="L11:L14" si="3">+K11</f>
        <v>77</v>
      </c>
      <c r="M11" s="10"/>
      <c r="N11" s="56">
        <f t="shared" ref="N11:N14" si="4">+P11*L11</f>
        <v>115.5</v>
      </c>
      <c r="O11" s="11">
        <v>1</v>
      </c>
      <c r="P11" s="10">
        <v>1.5</v>
      </c>
      <c r="Q11" s="12"/>
      <c r="R11" s="10"/>
      <c r="S11" s="10"/>
      <c r="T11" s="10"/>
      <c r="U11" s="10"/>
      <c r="V11" s="10"/>
      <c r="W11" s="64"/>
    </row>
    <row r="12" spans="1:23" x14ac:dyDescent="0.25">
      <c r="A12" s="19" t="s">
        <v>63</v>
      </c>
      <c r="B12" s="48" t="s">
        <v>66</v>
      </c>
      <c r="C12" s="36" t="s">
        <v>57</v>
      </c>
      <c r="D12" s="57"/>
      <c r="E12" s="69"/>
      <c r="F12" s="65">
        <v>193</v>
      </c>
      <c r="G12" s="65"/>
      <c r="H12" s="65"/>
      <c r="I12" s="65"/>
      <c r="J12" s="65"/>
      <c r="K12" s="12">
        <f t="shared" si="2"/>
        <v>193</v>
      </c>
      <c r="L12" s="12">
        <f t="shared" si="3"/>
        <v>193</v>
      </c>
      <c r="M12" s="10"/>
      <c r="N12" s="56">
        <f t="shared" si="4"/>
        <v>289.5</v>
      </c>
      <c r="O12" s="11">
        <v>1</v>
      </c>
      <c r="P12" s="10">
        <v>1.5</v>
      </c>
      <c r="Q12" s="12"/>
      <c r="R12" s="10"/>
      <c r="S12" s="10"/>
      <c r="T12" s="10"/>
      <c r="U12" s="10"/>
      <c r="V12" s="10"/>
      <c r="W12" s="64"/>
    </row>
    <row r="13" spans="1:23" x14ac:dyDescent="0.25">
      <c r="A13" s="19" t="s">
        <v>64</v>
      </c>
      <c r="B13" s="48" t="s">
        <v>66</v>
      </c>
      <c r="C13" s="36" t="s">
        <v>57</v>
      </c>
      <c r="D13" s="57"/>
      <c r="E13" s="69"/>
      <c r="F13" s="65">
        <v>184</v>
      </c>
      <c r="G13" s="65"/>
      <c r="H13" s="65"/>
      <c r="I13" s="65"/>
      <c r="J13" s="65"/>
      <c r="K13" s="12">
        <f t="shared" si="2"/>
        <v>184</v>
      </c>
      <c r="L13" s="12">
        <f t="shared" si="3"/>
        <v>184</v>
      </c>
      <c r="M13" s="10"/>
      <c r="N13" s="56">
        <f t="shared" si="4"/>
        <v>276</v>
      </c>
      <c r="O13" s="72">
        <v>1</v>
      </c>
      <c r="P13" s="10">
        <v>1.5</v>
      </c>
      <c r="Q13" s="12"/>
      <c r="R13" s="10"/>
      <c r="S13" s="10"/>
      <c r="T13" s="10"/>
      <c r="U13" s="10"/>
      <c r="V13" s="10"/>
      <c r="W13" s="64"/>
    </row>
    <row r="14" spans="1:23" ht="15.75" thickBot="1" x14ac:dyDescent="0.3">
      <c r="A14" s="19" t="s">
        <v>65</v>
      </c>
      <c r="B14" s="48" t="s">
        <v>66</v>
      </c>
      <c r="C14" s="36" t="s">
        <v>57</v>
      </c>
      <c r="D14" s="57"/>
      <c r="E14" s="69"/>
      <c r="F14" s="65">
        <v>62</v>
      </c>
      <c r="G14" s="65"/>
      <c r="H14" s="65"/>
      <c r="I14" s="65"/>
      <c r="J14" s="65"/>
      <c r="K14" s="12">
        <f t="shared" si="2"/>
        <v>62</v>
      </c>
      <c r="L14" s="12">
        <f t="shared" si="3"/>
        <v>62</v>
      </c>
      <c r="M14" s="10"/>
      <c r="N14" s="56">
        <f t="shared" si="4"/>
        <v>93</v>
      </c>
      <c r="O14" s="72">
        <v>1</v>
      </c>
      <c r="P14" s="10">
        <v>1.5</v>
      </c>
      <c r="Q14" s="12"/>
      <c r="R14" s="10"/>
      <c r="S14" s="10"/>
      <c r="T14" s="10"/>
      <c r="U14" s="10"/>
      <c r="V14" s="10"/>
      <c r="W14" s="64"/>
    </row>
    <row r="15" spans="1:23" ht="15.75" thickBot="1" x14ac:dyDescent="0.3">
      <c r="A15" s="13" t="s">
        <v>15</v>
      </c>
      <c r="B15" s="96"/>
      <c r="C15" s="97"/>
      <c r="D15" s="98"/>
      <c r="E15" s="14">
        <f t="shared" ref="E15:N15" si="5">SUM(E9:E14)</f>
        <v>0</v>
      </c>
      <c r="F15" s="14">
        <f t="shared" si="5"/>
        <v>856</v>
      </c>
      <c r="G15" s="14">
        <f t="shared" si="5"/>
        <v>0</v>
      </c>
      <c r="H15" s="14">
        <f t="shared" si="5"/>
        <v>0</v>
      </c>
      <c r="I15" s="14">
        <f t="shared" si="5"/>
        <v>0</v>
      </c>
      <c r="J15" s="14">
        <f t="shared" si="5"/>
        <v>0</v>
      </c>
      <c r="K15" s="14">
        <f t="shared" si="5"/>
        <v>856</v>
      </c>
      <c r="L15" s="14">
        <f t="shared" si="5"/>
        <v>856</v>
      </c>
      <c r="M15" s="14">
        <f t="shared" si="5"/>
        <v>0</v>
      </c>
      <c r="N15" s="14">
        <f t="shared" si="5"/>
        <v>1284</v>
      </c>
      <c r="O15" s="14"/>
      <c r="P15" s="14"/>
      <c r="Q15" s="14"/>
      <c r="R15" s="14"/>
      <c r="S15" s="14"/>
      <c r="T15" s="14"/>
      <c r="U15" s="14"/>
      <c r="V15" s="28"/>
      <c r="W15" s="66"/>
    </row>
    <row r="18" spans="1:2" x14ac:dyDescent="0.25">
      <c r="A18" s="29" t="s">
        <v>33</v>
      </c>
    </row>
    <row r="19" spans="1:2" x14ac:dyDescent="0.25">
      <c r="A19" t="s">
        <v>37</v>
      </c>
      <c r="B19" t="s">
        <v>34</v>
      </c>
    </row>
    <row r="20" spans="1:2" x14ac:dyDescent="0.25">
      <c r="B20" t="s">
        <v>35</v>
      </c>
    </row>
    <row r="21" spans="1:2" x14ac:dyDescent="0.25">
      <c r="B21" t="s">
        <v>36</v>
      </c>
    </row>
    <row r="23" spans="1:2" x14ac:dyDescent="0.25">
      <c r="A23" t="s">
        <v>43</v>
      </c>
    </row>
    <row r="24" spans="1:2" x14ac:dyDescent="0.25">
      <c r="A24" t="s">
        <v>42</v>
      </c>
    </row>
  </sheetData>
  <mergeCells count="27">
    <mergeCell ref="B15:D15"/>
    <mergeCell ref="A1:C1"/>
    <mergeCell ref="D6:D8"/>
    <mergeCell ref="M6:M7"/>
    <mergeCell ref="E8:M8"/>
    <mergeCell ref="F1:G1"/>
    <mergeCell ref="F2:G2"/>
    <mergeCell ref="F3:G3"/>
    <mergeCell ref="W6:W7"/>
    <mergeCell ref="N6:N7"/>
    <mergeCell ref="P8:Q8"/>
    <mergeCell ref="C6:C8"/>
    <mergeCell ref="A6:A8"/>
    <mergeCell ref="B6:B8"/>
    <mergeCell ref="L6:L7"/>
    <mergeCell ref="E6:K6"/>
    <mergeCell ref="O6:O8"/>
    <mergeCell ref="P6:Q6"/>
    <mergeCell ref="R8:V8"/>
    <mergeCell ref="S1:V1"/>
    <mergeCell ref="S2:V2"/>
    <mergeCell ref="S3:V3"/>
    <mergeCell ref="V6:V7"/>
    <mergeCell ref="R6:R7"/>
    <mergeCell ref="S6:S7"/>
    <mergeCell ref="T6:T7"/>
    <mergeCell ref="U6:U7"/>
  </mergeCells>
  <pageMargins left="0.25" right="0.25" top="0.75" bottom="0.75" header="0.3" footer="0.3"/>
  <pageSetup paperSize="9" scale="5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W19"/>
  <sheetViews>
    <sheetView tabSelected="1" topLeftCell="D1" workbookViewId="0">
      <selection activeCell="Q15" sqref="Q15"/>
    </sheetView>
  </sheetViews>
  <sheetFormatPr defaultRowHeight="15" x14ac:dyDescent="0.25"/>
  <cols>
    <col min="1" max="1" width="8.85546875" bestFit="1" customWidth="1"/>
    <col min="2" max="2" width="37.28515625" bestFit="1" customWidth="1"/>
    <col min="3" max="3" width="17" bestFit="1" customWidth="1"/>
    <col min="4" max="4" width="17" customWidth="1"/>
    <col min="6" max="6" width="8.28515625" customWidth="1"/>
    <col min="7" max="7" width="7.42578125" customWidth="1"/>
    <col min="8" max="8" width="6.7109375" bestFit="1" customWidth="1"/>
    <col min="9" max="9" width="5.42578125" bestFit="1" customWidth="1"/>
    <col min="10" max="10" width="8" bestFit="1" customWidth="1"/>
    <col min="11" max="11" width="7.42578125" bestFit="1" customWidth="1"/>
    <col min="12" max="12" width="17.28515625" customWidth="1"/>
    <col min="13" max="14" width="12.5703125" customWidth="1"/>
    <col min="15" max="15" width="5.140625" customWidth="1"/>
    <col min="21" max="21" width="9.85546875" bestFit="1" customWidth="1"/>
    <col min="23" max="23" width="11.5703125" bestFit="1" customWidth="1"/>
  </cols>
  <sheetData>
    <row r="1" spans="1:23" ht="30" customHeight="1" x14ac:dyDescent="0.25">
      <c r="A1" s="81" t="s">
        <v>0</v>
      </c>
      <c r="B1" s="81"/>
      <c r="C1" s="81"/>
      <c r="D1" s="1"/>
      <c r="E1" s="2"/>
      <c r="F1" s="82" t="s">
        <v>20</v>
      </c>
      <c r="G1" s="82"/>
      <c r="H1" s="8" t="s">
        <v>59</v>
      </c>
      <c r="I1" s="2"/>
      <c r="J1" s="2"/>
      <c r="K1" s="3"/>
      <c r="L1" s="3"/>
      <c r="M1" s="3"/>
      <c r="N1" s="3"/>
      <c r="O1" s="3"/>
      <c r="P1" s="3"/>
      <c r="Q1" s="4"/>
      <c r="R1" s="31"/>
      <c r="S1" s="83"/>
      <c r="T1" s="83"/>
      <c r="U1" s="84"/>
      <c r="V1" s="84"/>
    </row>
    <row r="2" spans="1:23" x14ac:dyDescent="0.25">
      <c r="A2" s="18" t="s">
        <v>40</v>
      </c>
      <c r="B2" s="3"/>
      <c r="C2" s="3"/>
      <c r="D2" s="3"/>
      <c r="E2" s="3"/>
      <c r="F2" s="78" t="s">
        <v>21</v>
      </c>
      <c r="G2" s="78"/>
      <c r="H2" s="9" t="s">
        <v>49</v>
      </c>
      <c r="I2" s="3"/>
      <c r="J2" s="3"/>
      <c r="K2" s="3"/>
      <c r="L2" s="3"/>
      <c r="M2" s="3"/>
      <c r="N2" s="3"/>
      <c r="O2" s="3"/>
      <c r="P2" s="3"/>
      <c r="Q2" s="4"/>
      <c r="R2" s="31"/>
      <c r="S2" s="83"/>
      <c r="T2" s="83"/>
      <c r="U2" s="84"/>
      <c r="V2" s="84"/>
    </row>
    <row r="3" spans="1:23" x14ac:dyDescent="0.25">
      <c r="A3" s="3"/>
      <c r="B3" s="20" t="s">
        <v>38</v>
      </c>
      <c r="C3" s="6"/>
      <c r="D3" s="6"/>
      <c r="E3" s="3"/>
      <c r="F3" s="78" t="s">
        <v>22</v>
      </c>
      <c r="G3" s="78"/>
      <c r="H3" s="9" t="s">
        <v>50</v>
      </c>
      <c r="I3" s="3"/>
      <c r="J3" s="3"/>
      <c r="K3" s="3"/>
      <c r="L3" s="3"/>
      <c r="M3" s="3"/>
      <c r="N3" s="3"/>
      <c r="O3" s="3"/>
      <c r="P3" s="3"/>
      <c r="Q3" s="4"/>
      <c r="R3" s="31"/>
      <c r="S3" s="79"/>
      <c r="T3" s="79"/>
      <c r="U3" s="80"/>
      <c r="V3" s="80"/>
    </row>
    <row r="4" spans="1:23" x14ac:dyDescent="0.25">
      <c r="A4" s="3"/>
      <c r="B4" s="21"/>
      <c r="C4" s="7"/>
      <c r="D4" s="7"/>
      <c r="E4" s="3"/>
      <c r="F4" s="17" t="s">
        <v>60</v>
      </c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3" ht="15.75" thickBot="1" x14ac:dyDescent="0.3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 spans="1:23" ht="15" customHeight="1" x14ac:dyDescent="0.25">
      <c r="A6" s="85" t="s">
        <v>2</v>
      </c>
      <c r="B6" s="85" t="s">
        <v>41</v>
      </c>
      <c r="C6" s="90" t="s">
        <v>3</v>
      </c>
      <c r="D6" s="90" t="s">
        <v>23</v>
      </c>
      <c r="E6" s="93" t="s">
        <v>4</v>
      </c>
      <c r="F6" s="94"/>
      <c r="G6" s="94"/>
      <c r="H6" s="94"/>
      <c r="I6" s="94"/>
      <c r="J6" s="94"/>
      <c r="K6" s="95"/>
      <c r="L6" s="125" t="s">
        <v>29</v>
      </c>
      <c r="M6" s="136" t="s">
        <v>5</v>
      </c>
      <c r="N6" s="118" t="s">
        <v>25</v>
      </c>
      <c r="O6" s="118" t="s">
        <v>37</v>
      </c>
      <c r="P6" s="121" t="s">
        <v>6</v>
      </c>
      <c r="Q6" s="122"/>
      <c r="R6" s="123" t="s">
        <v>7</v>
      </c>
      <c r="S6" s="99" t="s">
        <v>30</v>
      </c>
      <c r="T6" s="99" t="s">
        <v>31</v>
      </c>
      <c r="U6" s="101" t="s">
        <v>24</v>
      </c>
      <c r="V6" s="103" t="s">
        <v>8</v>
      </c>
      <c r="W6" s="105" t="s">
        <v>32</v>
      </c>
    </row>
    <row r="7" spans="1:23" x14ac:dyDescent="0.25">
      <c r="A7" s="86"/>
      <c r="B7" s="88"/>
      <c r="C7" s="91"/>
      <c r="D7" s="91"/>
      <c r="E7" s="22" t="s">
        <v>12</v>
      </c>
      <c r="F7" s="23" t="s">
        <v>9</v>
      </c>
      <c r="G7" s="24" t="s">
        <v>11</v>
      </c>
      <c r="H7" s="23" t="s">
        <v>10</v>
      </c>
      <c r="I7" s="24" t="s">
        <v>13</v>
      </c>
      <c r="J7" s="24" t="s">
        <v>14</v>
      </c>
      <c r="K7" s="24" t="s">
        <v>15</v>
      </c>
      <c r="L7" s="126"/>
      <c r="M7" s="137"/>
      <c r="N7" s="138"/>
      <c r="O7" s="119"/>
      <c r="P7" s="22" t="s">
        <v>16</v>
      </c>
      <c r="Q7" s="25" t="s">
        <v>17</v>
      </c>
      <c r="R7" s="124"/>
      <c r="S7" s="100"/>
      <c r="T7" s="100"/>
      <c r="U7" s="102"/>
      <c r="V7" s="104"/>
      <c r="W7" s="106"/>
    </row>
    <row r="8" spans="1:23" ht="18" thickBot="1" x14ac:dyDescent="0.3">
      <c r="A8" s="129"/>
      <c r="B8" s="130"/>
      <c r="C8" s="92"/>
      <c r="D8" s="91"/>
      <c r="E8" s="107" t="s">
        <v>18</v>
      </c>
      <c r="F8" s="108"/>
      <c r="G8" s="108"/>
      <c r="H8" s="108"/>
      <c r="I8" s="108"/>
      <c r="J8" s="108"/>
      <c r="K8" s="108"/>
      <c r="L8" s="108"/>
      <c r="M8" s="109"/>
      <c r="N8" s="61" t="s">
        <v>28</v>
      </c>
      <c r="O8" s="119"/>
      <c r="P8" s="127" t="s">
        <v>18</v>
      </c>
      <c r="Q8" s="128"/>
      <c r="R8" s="127" t="s">
        <v>18</v>
      </c>
      <c r="S8" s="131"/>
      <c r="T8" s="132"/>
      <c r="U8" s="132"/>
      <c r="V8" s="132"/>
      <c r="W8" s="32" t="s">
        <v>28</v>
      </c>
    </row>
    <row r="9" spans="1:23" ht="15.75" thickBot="1" x14ac:dyDescent="0.3">
      <c r="A9" s="43" t="s">
        <v>39</v>
      </c>
      <c r="B9" s="44" t="s">
        <v>48</v>
      </c>
      <c r="C9" s="36" t="s">
        <v>57</v>
      </c>
      <c r="D9" s="59">
        <v>194</v>
      </c>
      <c r="E9" s="70"/>
      <c r="F9" s="70"/>
      <c r="G9" s="70"/>
      <c r="H9" s="70"/>
      <c r="I9" s="71">
        <v>469</v>
      </c>
      <c r="J9" s="71"/>
      <c r="K9" s="49">
        <f t="shared" ref="K9" si="0">SUM(E9:J9)</f>
        <v>469</v>
      </c>
      <c r="L9" s="49">
        <f>$K$9</f>
        <v>469</v>
      </c>
      <c r="M9" s="49"/>
      <c r="N9" s="60">
        <f>+L9*Q9</f>
        <v>1641.5</v>
      </c>
      <c r="O9" s="77">
        <v>2</v>
      </c>
      <c r="P9" s="45"/>
      <c r="Q9" s="46">
        <v>3.5</v>
      </c>
      <c r="R9" s="45"/>
      <c r="S9" s="45"/>
      <c r="T9" s="45"/>
      <c r="U9" s="141">
        <v>6</v>
      </c>
      <c r="V9" s="45"/>
      <c r="W9" s="47"/>
    </row>
    <row r="10" spans="1:23" ht="15.75" thickBot="1" x14ac:dyDescent="0.3">
      <c r="A10" s="13" t="s">
        <v>15</v>
      </c>
      <c r="B10" s="96"/>
      <c r="C10" s="97"/>
      <c r="D10" s="98"/>
      <c r="E10" s="14">
        <f t="shared" ref="E10:L10" si="1">SUM(E9:E9)</f>
        <v>0</v>
      </c>
      <c r="F10" s="14">
        <f t="shared" si="1"/>
        <v>0</v>
      </c>
      <c r="G10" s="14">
        <f t="shared" si="1"/>
        <v>0</v>
      </c>
      <c r="H10" s="14">
        <f t="shared" si="1"/>
        <v>0</v>
      </c>
      <c r="I10" s="14">
        <f t="shared" si="1"/>
        <v>469</v>
      </c>
      <c r="J10" s="14">
        <f t="shared" si="1"/>
        <v>0</v>
      </c>
      <c r="K10" s="14">
        <f t="shared" si="1"/>
        <v>469</v>
      </c>
      <c r="L10" s="14">
        <f t="shared" si="1"/>
        <v>469</v>
      </c>
      <c r="M10" s="14"/>
      <c r="N10" s="15">
        <f>SUM(N9:N9)</f>
        <v>1641.5</v>
      </c>
      <c r="O10" s="14"/>
      <c r="P10" s="14"/>
      <c r="Q10" s="14"/>
      <c r="R10" s="14"/>
      <c r="S10" s="14"/>
      <c r="T10" s="14"/>
      <c r="U10" s="142">
        <v>6</v>
      </c>
      <c r="V10" s="28"/>
      <c r="W10" s="16"/>
    </row>
    <row r="13" spans="1:23" x14ac:dyDescent="0.25">
      <c r="A13" s="29" t="s">
        <v>33</v>
      </c>
    </row>
    <row r="14" spans="1:23" x14ac:dyDescent="0.25">
      <c r="A14" t="s">
        <v>37</v>
      </c>
      <c r="B14" t="s">
        <v>34</v>
      </c>
    </row>
    <row r="15" spans="1:23" x14ac:dyDescent="0.25">
      <c r="B15" t="s">
        <v>35</v>
      </c>
    </row>
    <row r="16" spans="1:23" x14ac:dyDescent="0.25">
      <c r="B16" t="s">
        <v>36</v>
      </c>
    </row>
    <row r="18" spans="1:1" x14ac:dyDescent="0.25">
      <c r="A18" t="s">
        <v>43</v>
      </c>
    </row>
    <row r="19" spans="1:1" x14ac:dyDescent="0.25">
      <c r="A19" t="s">
        <v>42</v>
      </c>
    </row>
  </sheetData>
  <mergeCells count="27">
    <mergeCell ref="F3:G3"/>
    <mergeCell ref="S3:V3"/>
    <mergeCell ref="A1:C1"/>
    <mergeCell ref="F1:G1"/>
    <mergeCell ref="S1:V1"/>
    <mergeCell ref="F2:G2"/>
    <mergeCell ref="S2:V2"/>
    <mergeCell ref="A6:A8"/>
    <mergeCell ref="B6:B8"/>
    <mergeCell ref="C6:C8"/>
    <mergeCell ref="D6:D8"/>
    <mergeCell ref="E6:K6"/>
    <mergeCell ref="B10:D10"/>
    <mergeCell ref="T6:T7"/>
    <mergeCell ref="U6:U7"/>
    <mergeCell ref="V6:V7"/>
    <mergeCell ref="W6:W7"/>
    <mergeCell ref="E8:M8"/>
    <mergeCell ref="P8:Q8"/>
    <mergeCell ref="R8:V8"/>
    <mergeCell ref="M6:M7"/>
    <mergeCell ref="N6:N7"/>
    <mergeCell ref="O6:O8"/>
    <mergeCell ref="P6:Q6"/>
    <mergeCell ref="R6:R7"/>
    <mergeCell ref="S6:S7"/>
    <mergeCell ref="L6:L7"/>
  </mergeCells>
  <pageMargins left="0.25" right="0.25" top="0.75" bottom="0.75" header="0.3" footer="0.3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MK III-Šaplava</vt:lpstr>
      <vt:lpstr>MK IV-Šaplava</vt:lpstr>
      <vt:lpstr>ÚK Šaplava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</dc:creator>
  <cp:lastModifiedBy>Michal Toman</cp:lastModifiedBy>
  <cp:lastPrinted>2016-12-22T14:09:11Z</cp:lastPrinted>
  <dcterms:created xsi:type="dcterms:W3CDTF">2015-01-22T23:25:58Z</dcterms:created>
  <dcterms:modified xsi:type="dcterms:W3CDTF">2018-11-21T12:37:17Z</dcterms:modified>
</cp:coreProperties>
</file>